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MENSUAL'!$A$1:$M$55</definedName>
  </definedNames>
  <calcPr fullCalcOnLoad="1"/>
</workbook>
</file>

<file path=xl/sharedStrings.xml><?xml version="1.0" encoding="utf-8"?>
<sst xmlns="http://schemas.openxmlformats.org/spreadsheetml/2006/main" count="125" uniqueCount="99">
  <si>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</si>
  <si>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</si>
  <si>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</si>
  <si>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</si>
  <si>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</si>
  <si>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</si>
  <si>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</si>
  <si>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</si>
  <si>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</si>
  <si>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</si>
  <si>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</si>
  <si>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</si>
  <si>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</si>
  <si>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</si>
  <si>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</si>
  <si>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</si>
  <si>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</si>
  <si>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</si>
  <si>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</si>
  <si>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DIRECCIÓN ADMINISTRATIVA FINANCIERA / DIRECCIÓN DE TALENTO HUMANO O A QUIEN LE CORRESPONDA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</si>
  <si>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</si>
  <si>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</si>
  <si>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</si>
  <si>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</si>
  <si>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</si>
  <si>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DD/MM/AAAA (31/01/2015)</t>
  </si>
  <si>
    <t>GERENTE PLANTA DE BIOINSUMOS</t>
  </si>
  <si>
    <t>GERENTE GENERAL DE DEPROSUR EP</t>
  </si>
  <si>
    <t>GERENTE TECNICO</t>
  </si>
  <si>
    <t>ASSESOR JURIDICO</t>
  </si>
  <si>
    <t>ASESOR DE PLANIFICACION</t>
  </si>
  <si>
    <t>GERENTE ADMINISTRATIVO FINANCIERO</t>
  </si>
  <si>
    <t>ANGEL SANTIAGO GUARACA BEDON</t>
  </si>
  <si>
    <t>JEAN WENSLEY OJEDA PIEDRA</t>
  </si>
  <si>
    <t>JORGE OSWALDO ROJAS MERCHAN</t>
  </si>
  <si>
    <t>ROGER MANUEL VALDIVIEZO</t>
  </si>
  <si>
    <t>WILLIAM DAVID BALBUCA QUISHPE</t>
  </si>
  <si>
    <t>SILVIA ESTHER GOMEZ MARQUEZ,</t>
  </si>
  <si>
    <t>JORGE ENRRIQUE BURNEO JARAMILLO</t>
  </si>
  <si>
    <t>NJS</t>
  </si>
  <si>
    <t>ASESOR TECNICO (AGROPECUARIO)</t>
  </si>
  <si>
    <t>ABAD JUMBO WILLAM FABRICIO</t>
  </si>
  <si>
    <t>ARROBO RODRIGUEZ EDDY HELMER</t>
  </si>
  <si>
    <t>BALBUCA QUIZHPE WILLIAM DAVID</t>
  </si>
  <si>
    <t>CALVACHE VALLADARES RAFAEL VINICIO</t>
  </si>
  <si>
    <t>CUEVA CUEVA MARIA DEL CARMEN</t>
  </si>
  <si>
    <t>ERAS SANTIN RUTH DEL CISNE</t>
  </si>
  <si>
    <t>GOMEZ MARQUEZ SILVIA ESTHER</t>
  </si>
  <si>
    <t>GUERRERO LEON AMADA VERONICA</t>
  </si>
  <si>
    <t>ROJAS AULIS SALVADOR</t>
  </si>
  <si>
    <t>SAMANIEGO ALVAREZ JORGE LUIS</t>
  </si>
  <si>
    <t>SERRANO ARMIJOS JAIME GILBERT</t>
  </si>
  <si>
    <t>ANALISTA DE DESARROLLO  COMUNITARIO</t>
  </si>
  <si>
    <t>ABOGADO 2</t>
  </si>
  <si>
    <t>SECRETARIA 3</t>
  </si>
  <si>
    <t>ANALISTA DE PLANIFICACION 1</t>
  </si>
  <si>
    <t>ANALISTA FINANCIERO 2</t>
  </si>
  <si>
    <t>TECNICA UNIDAD DE APOYO PRODUCCION AGROPECUARIA</t>
  </si>
  <si>
    <t>ASISTENTE ADMINISTRATIVO 1</t>
  </si>
  <si>
    <t>ANALISTA DE TALENTO HUMANO 1</t>
  </si>
  <si>
    <t>11</t>
  </si>
  <si>
    <t>10</t>
  </si>
  <si>
    <t>8</t>
  </si>
  <si>
    <t>9</t>
  </si>
  <si>
    <t>BRAVO LUNA JAMES DEMETRIO</t>
  </si>
  <si>
    <t>BRAVO TORRES DARWIN PATRICIO</t>
  </si>
  <si>
    <t>CASTILLO JIMÉNEZ MARIO IVÁN</t>
  </si>
  <si>
    <t>CUEVA PACHECO JOSÉ ANTONIO</t>
  </si>
  <si>
    <t>GONZALEZ SILVA JOSÉ LUIS</t>
  </si>
  <si>
    <t>GORDILLO AMBULUDÍ JHOANNA ELIZABETH</t>
  </si>
  <si>
    <t>GUERRERO ERRAEZ FANNY GABRIELA</t>
  </si>
  <si>
    <t>LOZANO GUAILLAS LUIS VÍCTOR</t>
  </si>
  <si>
    <t>MORA ERRAEZ ROMNEY MARCONI</t>
  </si>
  <si>
    <t>OJEDA RODRÍGUEZ ANA CECILIA</t>
  </si>
  <si>
    <t>ORELLANA AGUIRRE CARLOS VLADIMIR</t>
  </si>
  <si>
    <t>ORTEGA SAA SILVANA ELIZABETH</t>
  </si>
  <si>
    <t>PACHECO HERRERA LUIS ALFREDO</t>
  </si>
  <si>
    <t>RIVAS HERRERA MIREYA ALEXANDRA</t>
  </si>
  <si>
    <t>SANTIN LUNA JAIME ALBERTO</t>
  </si>
  <si>
    <t>VARGAS ROGEL WUILSON BOLIVAR</t>
  </si>
  <si>
    <t>VÉLEZ ALFARO OLGA MARINA</t>
  </si>
  <si>
    <t>ADMINISTRADOR GRANJA LANZACA</t>
  </si>
  <si>
    <t>TÉCNICO APA</t>
  </si>
  <si>
    <t>GUARDALMACEN GENERAL</t>
  </si>
  <si>
    <t>ENCARGADA UNIDAD ADMINISTRATIVA</t>
  </si>
  <si>
    <t>COTIZADOR</t>
  </si>
  <si>
    <t>SPA4</t>
  </si>
  <si>
    <t>SPA1</t>
  </si>
  <si>
    <t>FERNANDEZ TANDAZO MARIA DE LOURDES</t>
  </si>
  <si>
    <t>ASISTENTE COMPRAS PUBLICAS</t>
  </si>
  <si>
    <t>MEJIA LEIVA JOOSE RODRIGO</t>
  </si>
  <si>
    <t>TECNICO APA</t>
  </si>
  <si>
    <t>PALACIOS JARAMILLO PABLO ANDRES</t>
  </si>
  <si>
    <t>SERAQUIVE VALAREZO DANNY PATRICIO</t>
  </si>
  <si>
    <t>LOAIZA  TAPIA ELSA YANYNA</t>
  </si>
  <si>
    <t>CONTABILIDAD Y PRESUPUESTO</t>
  </si>
  <si>
    <t>Ing. Silvia Gomez Marquez</t>
  </si>
  <si>
    <t>(07) 258-5549 EXTENSIÓN 107</t>
  </si>
  <si>
    <t>silvitago1@hotmail.com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</si>
</sst>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300A]dddd\,\ dd&quot; de &quot;mmmm&quot; de &quot;yyyy"/>
    <numFmt numFmtId="173" formatCode="_ * #,##0.00_ ;_ * \-#,##0.00_ ;_ * &quot;-&quot;??_ ;_ @_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2" fillId="34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23" fillId="33" borderId="0" xfId="0" applyFont="1" applyFill="1" applyAlignment="1">
      <alignment/>
    </xf>
    <xf numFmtId="0" fontId="24" fillId="35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6" borderId="10" xfId="0" applyFont="1" applyFill="1" applyBorder="1" applyAlignment="1">
      <alignment horizontal="center" vertical="center" wrapText="1"/>
    </xf>
    <xf numFmtId="0" fontId="51" fillId="37" borderId="10" xfId="0" applyFont="1" applyFill="1" applyBorder="1" applyAlignment="1">
      <alignment horizontal="center" vertical="center" wrapText="1"/>
    </xf>
    <xf numFmtId="0" fontId="52" fillId="36" borderId="11" xfId="0" applyFont="1" applyFill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right" vertical="center" wrapText="1"/>
    </xf>
    <xf numFmtId="4" fontId="52" fillId="33" borderId="12" xfId="0" applyNumberFormat="1" applyFont="1" applyFill="1" applyBorder="1" applyAlignment="1">
      <alignment vertical="center" wrapText="1"/>
    </xf>
    <xf numFmtId="4" fontId="52" fillId="33" borderId="13" xfId="0" applyNumberFormat="1" applyFont="1" applyFill="1" applyBorder="1" applyAlignment="1">
      <alignment vertical="center" wrapText="1"/>
    </xf>
    <xf numFmtId="4" fontId="52" fillId="33" borderId="11" xfId="0" applyNumberFormat="1" applyFont="1" applyFill="1" applyBorder="1" applyAlignment="1">
      <alignment vertical="center" wrapText="1"/>
    </xf>
    <xf numFmtId="0" fontId="27" fillId="34" borderId="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3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right" vertical="center" wrapText="1"/>
    </xf>
    <xf numFmtId="0" fontId="53" fillId="36" borderId="10" xfId="0" applyFont="1" applyFill="1" applyBorder="1" applyAlignment="1">
      <alignment horizontal="left" vertical="center" wrapText="1"/>
    </xf>
    <xf numFmtId="0" fontId="53" fillId="37" borderId="10" xfId="0" applyFont="1" applyFill="1" applyBorder="1" applyAlignment="1">
      <alignment horizontal="center" vertical="center" wrapText="1"/>
    </xf>
    <xf numFmtId="0" fontId="53" fillId="36" borderId="10" xfId="0" applyFont="1" applyFill="1" applyBorder="1" applyAlignment="1">
      <alignment horizontal="center" vertical="center" wrapText="1"/>
    </xf>
    <xf numFmtId="0" fontId="3" fillId="0" borderId="14" xfId="54" applyFont="1" applyFill="1" applyBorder="1" applyAlignment="1">
      <alignment vertical="center"/>
      <protection/>
    </xf>
    <xf numFmtId="0" fontId="3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3" fillId="38" borderId="15" xfId="50" applyNumberFormat="1" applyFont="1" applyFill="1" applyBorder="1" applyAlignment="1" applyProtection="1">
      <alignment horizontal="center" vertical="center"/>
      <protection/>
    </xf>
    <xf numFmtId="1" fontId="4" fillId="39" borderId="10" xfId="0" applyNumberFormat="1" applyFont="1" applyFill="1" applyBorder="1" applyAlignment="1">
      <alignment horizontal="center" vertical="center"/>
    </xf>
    <xf numFmtId="0" fontId="3" fillId="0" borderId="14" xfId="54" applyFont="1" applyFill="1" applyBorder="1" applyAlignment="1">
      <alignment vertical="center" wrapText="1"/>
      <protection/>
    </xf>
    <xf numFmtId="0" fontId="55" fillId="0" borderId="14" xfId="54" applyFont="1" applyFill="1" applyBorder="1" applyAlignment="1">
      <alignment vertical="center" wrapText="1"/>
      <protection/>
    </xf>
    <xf numFmtId="0" fontId="4" fillId="38" borderId="16" xfId="0" applyFont="1" applyFill="1" applyBorder="1" applyAlignment="1">
      <alignment horizontal="center" vertical="center" wrapText="1"/>
    </xf>
    <xf numFmtId="0" fontId="53" fillId="40" borderId="10" xfId="0" applyFont="1" applyFill="1" applyBorder="1" applyAlignment="1">
      <alignment horizontal="center" vertical="center" wrapText="1"/>
    </xf>
    <xf numFmtId="173" fontId="3" fillId="38" borderId="15" xfId="50" applyNumberFormat="1" applyFont="1" applyFill="1" applyBorder="1" applyAlignment="1" applyProtection="1">
      <alignment horizontal="left" vertical="center"/>
      <protection/>
    </xf>
    <xf numFmtId="173" fontId="3" fillId="38" borderId="15" xfId="50" applyNumberFormat="1" applyFont="1" applyFill="1" applyBorder="1" applyAlignment="1" applyProtection="1">
      <alignment horizontal="left" vertical="center" wrapText="1"/>
      <protection/>
    </xf>
    <xf numFmtId="0" fontId="22" fillId="34" borderId="12" xfId="0" applyFont="1" applyFill="1" applyBorder="1" applyAlignment="1">
      <alignment horizontal="left" vertical="center" wrapText="1"/>
    </xf>
    <xf numFmtId="0" fontId="22" fillId="34" borderId="13" xfId="0" applyFont="1" applyFill="1" applyBorder="1" applyAlignment="1">
      <alignment horizontal="left" vertical="center" wrapText="1"/>
    </xf>
    <xf numFmtId="0" fontId="22" fillId="34" borderId="11" xfId="0" applyFont="1" applyFill="1" applyBorder="1" applyAlignment="1">
      <alignment horizontal="left" vertical="center" wrapText="1"/>
    </xf>
    <xf numFmtId="0" fontId="51" fillId="33" borderId="12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6" fillId="0" borderId="13" xfId="46" applyFont="1" applyBorder="1" applyAlignment="1" applyProtection="1">
      <alignment horizontal="center" vertical="center" wrapText="1"/>
      <protection/>
    </xf>
    <xf numFmtId="0" fontId="56" fillId="0" borderId="11" xfId="46" applyFont="1" applyBorder="1" applyAlignment="1" applyProtection="1">
      <alignment horizontal="center" vertical="center" wrapText="1"/>
      <protection/>
    </xf>
    <xf numFmtId="0" fontId="57" fillId="41" borderId="10" xfId="0" applyFont="1" applyFill="1" applyBorder="1" applyAlignment="1">
      <alignment horizontal="center" vertical="center" wrapText="1"/>
    </xf>
    <xf numFmtId="0" fontId="58" fillId="42" borderId="10" xfId="0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 vertical="center" wrapText="1"/>
    </xf>
    <xf numFmtId="0" fontId="52" fillId="36" borderId="13" xfId="0" applyFont="1" applyFill="1" applyBorder="1" applyAlignment="1">
      <alignment horizontal="center" vertical="center" wrapText="1"/>
    </xf>
    <xf numFmtId="0" fontId="52" fillId="36" borderId="11" xfId="0" applyFont="1" applyFill="1" applyBorder="1" applyAlignment="1">
      <alignment horizontal="center" vertical="center" wrapText="1"/>
    </xf>
    <xf numFmtId="0" fontId="58" fillId="42" borderId="12" xfId="0" applyFont="1" applyFill="1" applyBorder="1" applyAlignment="1">
      <alignment horizontal="center" vertical="center"/>
    </xf>
    <xf numFmtId="0" fontId="58" fillId="42" borderId="13" xfId="0" applyFont="1" applyFill="1" applyBorder="1" applyAlignment="1">
      <alignment horizontal="center" vertical="center"/>
    </xf>
    <xf numFmtId="0" fontId="42" fillId="0" borderId="12" xfId="46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CUADRO MARITZA ultimo" xfId="50"/>
    <cellStyle name="Currency" xfId="51"/>
    <cellStyle name="Currency [0]" xfId="52"/>
    <cellStyle name="Neutral" xfId="53"/>
    <cellStyle name="Normal_CUADRO MARITZA ultimo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lvitago1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58"/>
  <sheetViews>
    <sheetView tabSelected="1" zoomScalePageLayoutView="0" workbookViewId="0" topLeftCell="A40">
      <selection activeCell="H61" sqref="H61"/>
    </sheetView>
  </sheetViews>
  <sheetFormatPr defaultColWidth="11.421875" defaultRowHeight="15"/>
  <cols>
    <col min="1" max="1" width="6.28125" style="0" customWidth="1"/>
    <col min="2" max="2" width="36.57421875" style="0" customWidth="1"/>
    <col min="3" max="3" width="27.140625" style="0" customWidth="1"/>
    <col min="4" max="4" width="13.00390625" style="0" customWidth="1"/>
    <col min="5" max="5" width="15.28125" style="0" customWidth="1"/>
    <col min="6" max="6" width="10.421875" style="0" customWidth="1"/>
    <col min="7" max="7" width="15.28125" style="0" customWidth="1"/>
    <col min="8" max="8" width="15.421875" style="0" customWidth="1"/>
    <col min="9" max="9" width="15.00390625" style="0" customWidth="1"/>
    <col min="10" max="10" width="15.28125" style="0" customWidth="1"/>
    <col min="11" max="11" width="16.00390625" style="0" customWidth="1"/>
    <col min="12" max="12" width="14.57421875" style="0" customWidth="1"/>
    <col min="13" max="13" width="15.00390625" style="0" customWidth="1"/>
    <col min="15" max="38" width="11.421875" style="1" customWidth="1"/>
  </cols>
  <sheetData>
    <row r="1" spans="1:14" ht="33" customHeight="1">
      <c r="A1" s="47" t="s">
        <v>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1"/>
    </row>
    <row r="2" spans="1:14" ht="27.75" customHeight="1">
      <c r="A2" s="47" t="s">
        <v>20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1"/>
    </row>
    <row r="3" spans="1:13" ht="31.5" customHeight="1">
      <c r="A3" s="52" t="s">
        <v>9</v>
      </c>
      <c r="B3" s="53"/>
      <c r="C3" s="53"/>
      <c r="D3" s="53"/>
      <c r="E3" s="53"/>
      <c r="F3" s="53"/>
      <c r="G3" s="53"/>
      <c r="H3" s="53"/>
      <c r="I3" s="48" t="s">
        <v>10</v>
      </c>
      <c r="J3" s="48"/>
      <c r="K3" s="48"/>
      <c r="L3" s="48"/>
      <c r="M3" s="48"/>
    </row>
    <row r="4" spans="1:13" s="5" customFormat="1" ht="56.25" customHeight="1">
      <c r="A4" s="6" t="s">
        <v>6</v>
      </c>
      <c r="B4" s="6" t="s">
        <v>21</v>
      </c>
      <c r="C4" s="6" t="s">
        <v>18</v>
      </c>
      <c r="D4" s="6" t="s">
        <v>22</v>
      </c>
      <c r="E4" s="6" t="s">
        <v>23</v>
      </c>
      <c r="F4" s="6" t="s">
        <v>24</v>
      </c>
      <c r="G4" s="6" t="s">
        <v>8</v>
      </c>
      <c r="H4" s="6" t="s">
        <v>17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</row>
    <row r="5" spans="1:13" s="1" customFormat="1" ht="25.5">
      <c r="A5" s="7">
        <v>1</v>
      </c>
      <c r="B5" s="18" t="s">
        <v>32</v>
      </c>
      <c r="C5" s="18" t="s">
        <v>26</v>
      </c>
      <c r="D5" s="19"/>
      <c r="E5" s="19"/>
      <c r="F5" s="20" t="s">
        <v>39</v>
      </c>
      <c r="G5" s="21">
        <v>2134</v>
      </c>
      <c r="H5" s="21">
        <f>G5*12</f>
        <v>25608</v>
      </c>
      <c r="I5" s="21">
        <v>2134</v>
      </c>
      <c r="J5" s="21">
        <v>354</v>
      </c>
      <c r="K5" s="21">
        <v>0</v>
      </c>
      <c r="L5" s="21">
        <v>0</v>
      </c>
      <c r="M5" s="21">
        <v>0</v>
      </c>
    </row>
    <row r="6" spans="1:13" s="1" customFormat="1" ht="25.5">
      <c r="A6" s="8">
        <v>2</v>
      </c>
      <c r="B6" s="22" t="s">
        <v>38</v>
      </c>
      <c r="C6" s="22" t="s">
        <v>40</v>
      </c>
      <c r="D6" s="19"/>
      <c r="E6" s="19"/>
      <c r="F6" s="20" t="s">
        <v>39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</row>
    <row r="7" spans="1:13" s="1" customFormat="1" ht="25.5">
      <c r="A7" s="7">
        <v>3</v>
      </c>
      <c r="B7" s="18" t="s">
        <v>33</v>
      </c>
      <c r="C7" s="18" t="s">
        <v>27</v>
      </c>
      <c r="D7" s="19"/>
      <c r="E7" s="19"/>
      <c r="F7" s="20" t="s">
        <v>39</v>
      </c>
      <c r="G7" s="21">
        <v>3061</v>
      </c>
      <c r="H7" s="21">
        <f>3061*12</f>
        <v>36732</v>
      </c>
      <c r="I7" s="21">
        <v>3061</v>
      </c>
      <c r="J7" s="21">
        <v>354</v>
      </c>
      <c r="K7" s="21">
        <v>0</v>
      </c>
      <c r="L7" s="21">
        <v>0</v>
      </c>
      <c r="M7" s="21">
        <v>0</v>
      </c>
    </row>
    <row r="8" spans="1:78" s="1" customFormat="1" ht="15">
      <c r="A8" s="7">
        <v>4</v>
      </c>
      <c r="B8" s="18" t="s">
        <v>34</v>
      </c>
      <c r="C8" s="18" t="s">
        <v>28</v>
      </c>
      <c r="D8" s="19"/>
      <c r="E8" s="19"/>
      <c r="F8" s="20" t="s">
        <v>39</v>
      </c>
      <c r="G8" s="21">
        <v>2134</v>
      </c>
      <c r="H8" s="21">
        <f>2134*12</f>
        <v>25608</v>
      </c>
      <c r="I8" s="21">
        <v>2134</v>
      </c>
      <c r="J8" s="21">
        <v>354</v>
      </c>
      <c r="K8" s="21">
        <v>0</v>
      </c>
      <c r="L8" s="21">
        <v>0</v>
      </c>
      <c r="M8" s="21">
        <v>0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</row>
    <row r="9" spans="1:78" s="1" customFormat="1" ht="15">
      <c r="A9" s="8">
        <v>5</v>
      </c>
      <c r="B9" s="22" t="s">
        <v>35</v>
      </c>
      <c r="C9" s="22" t="s">
        <v>29</v>
      </c>
      <c r="D9" s="19"/>
      <c r="E9" s="19"/>
      <c r="F9" s="20" t="s">
        <v>39</v>
      </c>
      <c r="G9" s="21">
        <v>1959</v>
      </c>
      <c r="H9" s="21">
        <f>1959*12</f>
        <v>23508</v>
      </c>
      <c r="I9" s="21">
        <v>1959</v>
      </c>
      <c r="J9" s="21">
        <v>354</v>
      </c>
      <c r="K9" s="21">
        <v>0</v>
      </c>
      <c r="L9" s="21">
        <v>0</v>
      </c>
      <c r="M9" s="21">
        <v>0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</row>
    <row r="10" spans="1:78" s="1" customFormat="1" ht="15">
      <c r="A10" s="7">
        <v>6</v>
      </c>
      <c r="B10" s="18" t="s">
        <v>36</v>
      </c>
      <c r="C10" s="18" t="s">
        <v>30</v>
      </c>
      <c r="D10" s="19"/>
      <c r="E10" s="19"/>
      <c r="F10" s="20" t="s">
        <v>39</v>
      </c>
      <c r="G10" s="21">
        <v>2134</v>
      </c>
      <c r="H10" s="21">
        <f>2134*12</f>
        <v>25608</v>
      </c>
      <c r="I10" s="21">
        <v>2134</v>
      </c>
      <c r="J10" s="21">
        <v>354</v>
      </c>
      <c r="K10" s="21">
        <v>0</v>
      </c>
      <c r="L10" s="21">
        <v>0</v>
      </c>
      <c r="M10" s="21">
        <v>0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</row>
    <row r="11" spans="1:78" s="1" customFormat="1" ht="25.5">
      <c r="A11" s="7">
        <v>7</v>
      </c>
      <c r="B11" s="18" t="s">
        <v>37</v>
      </c>
      <c r="C11" s="18" t="s">
        <v>31</v>
      </c>
      <c r="D11" s="19"/>
      <c r="E11" s="19"/>
      <c r="F11" s="20" t="s">
        <v>39</v>
      </c>
      <c r="G11" s="21">
        <v>2134</v>
      </c>
      <c r="H11" s="21">
        <f>2134*12</f>
        <v>25608</v>
      </c>
      <c r="I11" s="21">
        <v>2134</v>
      </c>
      <c r="J11" s="21">
        <v>354</v>
      </c>
      <c r="K11" s="21">
        <v>0</v>
      </c>
      <c r="L11" s="21">
        <v>0</v>
      </c>
      <c r="M11" s="21">
        <v>0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</row>
    <row r="12" spans="1:78" s="1" customFormat="1" ht="15">
      <c r="A12" s="9"/>
      <c r="B12" s="23"/>
      <c r="C12" s="24"/>
      <c r="D12" s="19"/>
      <c r="E12" s="19"/>
      <c r="F12" s="20" t="s">
        <v>39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</row>
    <row r="13" spans="1:78" s="1" customFormat="1" ht="25.5">
      <c r="A13" s="7">
        <v>1</v>
      </c>
      <c r="B13" s="25" t="s">
        <v>41</v>
      </c>
      <c r="C13" s="26" t="s">
        <v>52</v>
      </c>
      <c r="D13" s="19"/>
      <c r="E13" s="19"/>
      <c r="F13" s="27">
        <v>8</v>
      </c>
      <c r="G13" s="28">
        <v>1100</v>
      </c>
      <c r="H13" s="21">
        <f>1100*12</f>
        <v>13200</v>
      </c>
      <c r="I13" s="21">
        <v>1100</v>
      </c>
      <c r="J13" s="21">
        <v>354</v>
      </c>
      <c r="K13" s="21">
        <v>0</v>
      </c>
      <c r="L13" s="21">
        <v>0</v>
      </c>
      <c r="M13" s="21">
        <v>0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</row>
    <row r="14" spans="1:78" s="1" customFormat="1" ht="25.5">
      <c r="A14" s="7">
        <v>2</v>
      </c>
      <c r="B14" s="25" t="s">
        <v>42</v>
      </c>
      <c r="C14" s="26" t="s">
        <v>52</v>
      </c>
      <c r="D14" s="19"/>
      <c r="E14" s="19"/>
      <c r="F14" s="27">
        <v>8</v>
      </c>
      <c r="G14" s="28">
        <v>1100</v>
      </c>
      <c r="H14" s="21">
        <f>1100*12</f>
        <v>13200</v>
      </c>
      <c r="I14" s="21">
        <v>1100</v>
      </c>
      <c r="J14" s="21">
        <v>354</v>
      </c>
      <c r="K14" s="21">
        <v>0</v>
      </c>
      <c r="L14" s="21">
        <v>0</v>
      </c>
      <c r="M14" s="21">
        <v>0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</row>
    <row r="15" spans="1:78" s="1" customFormat="1" ht="25.5">
      <c r="A15" s="7">
        <v>3</v>
      </c>
      <c r="B15" s="25" t="s">
        <v>43</v>
      </c>
      <c r="C15" s="26" t="s">
        <v>52</v>
      </c>
      <c r="D15" s="19"/>
      <c r="E15" s="19"/>
      <c r="F15" s="29" t="s">
        <v>60</v>
      </c>
      <c r="G15" s="28">
        <v>1411</v>
      </c>
      <c r="H15" s="21">
        <f>1411*12</f>
        <v>16932</v>
      </c>
      <c r="I15" s="21">
        <v>1411</v>
      </c>
      <c r="J15" s="21">
        <v>354</v>
      </c>
      <c r="K15" s="21">
        <v>0</v>
      </c>
      <c r="L15" s="21">
        <v>0</v>
      </c>
      <c r="M15" s="21">
        <v>0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</row>
    <row r="16" spans="1:78" s="1" customFormat="1" ht="15">
      <c r="A16" s="7">
        <v>4</v>
      </c>
      <c r="B16" s="30" t="s">
        <v>44</v>
      </c>
      <c r="C16" s="26" t="s">
        <v>53</v>
      </c>
      <c r="D16" s="19"/>
      <c r="E16" s="19"/>
      <c r="F16" s="29" t="s">
        <v>61</v>
      </c>
      <c r="G16" s="28">
        <v>1285</v>
      </c>
      <c r="H16" s="21">
        <f>1285*12</f>
        <v>15420</v>
      </c>
      <c r="I16" s="21">
        <v>1285</v>
      </c>
      <c r="J16" s="21">
        <v>354</v>
      </c>
      <c r="K16" s="21">
        <v>0</v>
      </c>
      <c r="L16" s="21">
        <v>0</v>
      </c>
      <c r="M16" s="21">
        <v>0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</row>
    <row r="17" spans="1:78" s="1" customFormat="1" ht="15">
      <c r="A17" s="7">
        <v>5</v>
      </c>
      <c r="B17" s="25" t="s">
        <v>45</v>
      </c>
      <c r="C17" s="26" t="s">
        <v>54</v>
      </c>
      <c r="D17" s="19"/>
      <c r="E17" s="19"/>
      <c r="F17" s="29" t="s">
        <v>62</v>
      </c>
      <c r="G17" s="28">
        <v>1100</v>
      </c>
      <c r="H17" s="21">
        <f>1100*12</f>
        <v>13200</v>
      </c>
      <c r="I17" s="21">
        <v>1100</v>
      </c>
      <c r="J17" s="21">
        <v>354</v>
      </c>
      <c r="K17" s="21">
        <v>0</v>
      </c>
      <c r="L17" s="21">
        <v>0</v>
      </c>
      <c r="M17" s="21">
        <v>0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</row>
    <row r="18" spans="1:78" s="1" customFormat="1" ht="15">
      <c r="A18" s="7">
        <v>6</v>
      </c>
      <c r="B18" s="31" t="s">
        <v>46</v>
      </c>
      <c r="C18" s="26" t="s">
        <v>55</v>
      </c>
      <c r="D18" s="19"/>
      <c r="E18" s="19"/>
      <c r="F18" s="28">
        <v>0</v>
      </c>
      <c r="G18" s="28">
        <v>901</v>
      </c>
      <c r="H18" s="21">
        <f>901*12</f>
        <v>10812</v>
      </c>
      <c r="I18" s="21">
        <v>901</v>
      </c>
      <c r="J18" s="21">
        <v>354</v>
      </c>
      <c r="K18" s="21">
        <v>0</v>
      </c>
      <c r="L18" s="21">
        <v>0</v>
      </c>
      <c r="M18" s="21">
        <v>0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</row>
    <row r="19" spans="1:78" s="1" customFormat="1" ht="15">
      <c r="A19" s="7">
        <v>7</v>
      </c>
      <c r="B19" s="25" t="s">
        <v>47</v>
      </c>
      <c r="C19" s="26" t="s">
        <v>56</v>
      </c>
      <c r="D19" s="19"/>
      <c r="E19" s="19"/>
      <c r="F19" s="29" t="s">
        <v>63</v>
      </c>
      <c r="G19" s="28">
        <v>1185</v>
      </c>
      <c r="H19" s="21">
        <f>1185*12</f>
        <v>14220</v>
      </c>
      <c r="I19" s="21">
        <v>1185</v>
      </c>
      <c r="J19" s="21">
        <v>354</v>
      </c>
      <c r="K19" s="21">
        <v>0</v>
      </c>
      <c r="L19" s="21">
        <v>0</v>
      </c>
      <c r="M19" s="21">
        <v>0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</row>
    <row r="20" spans="1:78" s="1" customFormat="1" ht="27.75" customHeight="1">
      <c r="A20" s="7">
        <v>8</v>
      </c>
      <c r="B20" s="31" t="s">
        <v>48</v>
      </c>
      <c r="C20" s="26" t="s">
        <v>57</v>
      </c>
      <c r="D20" s="19"/>
      <c r="E20" s="19"/>
      <c r="F20" s="28">
        <v>0</v>
      </c>
      <c r="G20" s="28">
        <v>901</v>
      </c>
      <c r="H20" s="21">
        <f>901*12</f>
        <v>10812</v>
      </c>
      <c r="I20" s="21">
        <v>901</v>
      </c>
      <c r="J20" s="21">
        <v>354</v>
      </c>
      <c r="K20" s="21">
        <v>0</v>
      </c>
      <c r="L20" s="21">
        <v>0</v>
      </c>
      <c r="M20" s="21">
        <v>0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78" s="1" customFormat="1" ht="15">
      <c r="A21" s="7">
        <v>9</v>
      </c>
      <c r="B21" s="25" t="s">
        <v>49</v>
      </c>
      <c r="C21" s="26" t="s">
        <v>58</v>
      </c>
      <c r="D21" s="19"/>
      <c r="E21" s="19"/>
      <c r="F21" s="27">
        <v>3</v>
      </c>
      <c r="G21" s="28">
        <v>643</v>
      </c>
      <c r="H21" s="21">
        <f>643*12</f>
        <v>7716</v>
      </c>
      <c r="I21" s="21">
        <v>643</v>
      </c>
      <c r="J21" s="21">
        <v>354</v>
      </c>
      <c r="K21" s="21">
        <v>0</v>
      </c>
      <c r="L21" s="21">
        <v>0</v>
      </c>
      <c r="M21" s="21">
        <v>0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78" s="1" customFormat="1" ht="20.25" customHeight="1">
      <c r="A22" s="7">
        <v>10</v>
      </c>
      <c r="B22" s="25" t="s">
        <v>50</v>
      </c>
      <c r="C22" s="26" t="s">
        <v>59</v>
      </c>
      <c r="D22" s="19"/>
      <c r="E22" s="19"/>
      <c r="F22" s="32">
        <v>9</v>
      </c>
      <c r="G22" s="28">
        <v>1185</v>
      </c>
      <c r="H22" s="21">
        <f>1185*12</f>
        <v>14220</v>
      </c>
      <c r="I22" s="21">
        <v>1185</v>
      </c>
      <c r="J22" s="21">
        <v>354</v>
      </c>
      <c r="K22" s="21">
        <v>0</v>
      </c>
      <c r="L22" s="21">
        <v>0</v>
      </c>
      <c r="M22" s="21">
        <v>0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78" s="1" customFormat="1" ht="22.5" customHeight="1">
      <c r="A23" s="7">
        <v>11</v>
      </c>
      <c r="B23" s="25" t="s">
        <v>51</v>
      </c>
      <c r="C23" s="26" t="s">
        <v>52</v>
      </c>
      <c r="D23" s="19"/>
      <c r="E23" s="19"/>
      <c r="F23" s="27">
        <v>8</v>
      </c>
      <c r="G23" s="28">
        <v>1100</v>
      </c>
      <c r="H23" s="21">
        <f>1100*12</f>
        <v>13200</v>
      </c>
      <c r="I23" s="21">
        <v>1100</v>
      </c>
      <c r="J23" s="21">
        <v>354</v>
      </c>
      <c r="K23" s="21">
        <v>0</v>
      </c>
      <c r="L23" s="21">
        <v>0</v>
      </c>
      <c r="M23" s="21">
        <v>0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78" s="1" customFormat="1" ht="15">
      <c r="A24" s="7"/>
      <c r="B24" s="33"/>
      <c r="C24" s="18"/>
      <c r="D24" s="19"/>
      <c r="E24" s="19"/>
      <c r="F24" s="20"/>
      <c r="G24" s="21"/>
      <c r="H24" s="21"/>
      <c r="I24" s="21"/>
      <c r="J24" s="21"/>
      <c r="K24" s="21">
        <v>0</v>
      </c>
      <c r="L24" s="21">
        <v>0</v>
      </c>
      <c r="M24" s="21">
        <v>0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78" s="1" customFormat="1" ht="22.5" customHeight="1">
      <c r="A25" s="7">
        <v>1</v>
      </c>
      <c r="B25" s="34" t="s">
        <v>64</v>
      </c>
      <c r="C25" s="35" t="s">
        <v>81</v>
      </c>
      <c r="D25" s="19"/>
      <c r="E25" s="19"/>
      <c r="F25" s="20">
        <v>10</v>
      </c>
      <c r="G25" s="28">
        <v>1086</v>
      </c>
      <c r="H25" s="21">
        <f>1086*12</f>
        <v>13032</v>
      </c>
      <c r="I25" s="28">
        <v>1086</v>
      </c>
      <c r="J25" s="21">
        <v>354</v>
      </c>
      <c r="K25" s="21">
        <v>0</v>
      </c>
      <c r="L25" s="21">
        <v>0</v>
      </c>
      <c r="M25" s="21">
        <v>0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78" s="1" customFormat="1" ht="15">
      <c r="A26" s="7">
        <v>2</v>
      </c>
      <c r="B26" s="34" t="s">
        <v>65</v>
      </c>
      <c r="C26" s="34" t="s">
        <v>82</v>
      </c>
      <c r="D26" s="19"/>
      <c r="E26" s="19"/>
      <c r="F26" s="20">
        <v>8</v>
      </c>
      <c r="G26" s="28">
        <v>901</v>
      </c>
      <c r="H26" s="21">
        <f>901*12</f>
        <v>10812</v>
      </c>
      <c r="I26" s="28">
        <v>901</v>
      </c>
      <c r="J26" s="21">
        <v>354</v>
      </c>
      <c r="K26" s="21">
        <v>0</v>
      </c>
      <c r="L26" s="21">
        <v>0</v>
      </c>
      <c r="M26" s="21">
        <v>0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78" s="1" customFormat="1" ht="15">
      <c r="A27" s="7">
        <v>3</v>
      </c>
      <c r="B27" s="34" t="s">
        <v>66</v>
      </c>
      <c r="C27" s="35" t="s">
        <v>83</v>
      </c>
      <c r="D27" s="19"/>
      <c r="E27" s="19"/>
      <c r="F27" s="20" t="s">
        <v>86</v>
      </c>
      <c r="G27" s="28">
        <v>733</v>
      </c>
      <c r="H27" s="21">
        <f>733*12</f>
        <v>8796</v>
      </c>
      <c r="I27" s="28">
        <v>733</v>
      </c>
      <c r="J27" s="21">
        <v>354</v>
      </c>
      <c r="K27" s="21">
        <v>0</v>
      </c>
      <c r="L27" s="21">
        <v>0</v>
      </c>
      <c r="M27" s="21">
        <v>0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78" s="1" customFormat="1" ht="15">
      <c r="A28" s="7">
        <v>4</v>
      </c>
      <c r="B28" s="34" t="s">
        <v>67</v>
      </c>
      <c r="C28" s="34" t="s">
        <v>82</v>
      </c>
      <c r="D28" s="19"/>
      <c r="E28" s="19"/>
      <c r="F28" s="20">
        <v>8</v>
      </c>
      <c r="G28" s="28">
        <v>901</v>
      </c>
      <c r="H28" s="21">
        <f>901*12</f>
        <v>10812</v>
      </c>
      <c r="I28" s="28">
        <v>901</v>
      </c>
      <c r="J28" s="21">
        <v>354</v>
      </c>
      <c r="K28" s="21">
        <v>0</v>
      </c>
      <c r="L28" s="21">
        <v>0</v>
      </c>
      <c r="M28" s="21">
        <v>0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78" s="1" customFormat="1" ht="15">
      <c r="A29" s="7">
        <v>5</v>
      </c>
      <c r="B29" s="34" t="s">
        <v>68</v>
      </c>
      <c r="C29" s="34" t="s">
        <v>82</v>
      </c>
      <c r="D29" s="19"/>
      <c r="E29" s="19"/>
      <c r="F29" s="20">
        <v>8</v>
      </c>
      <c r="G29" s="28">
        <v>901</v>
      </c>
      <c r="H29" s="21">
        <f>901*12</f>
        <v>10812</v>
      </c>
      <c r="I29" s="28">
        <v>901</v>
      </c>
      <c r="J29" s="21">
        <v>354</v>
      </c>
      <c r="K29" s="21">
        <v>0</v>
      </c>
      <c r="L29" s="21">
        <v>0</v>
      </c>
      <c r="M29" s="21">
        <v>0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78" s="1" customFormat="1" ht="15">
      <c r="A30" s="7">
        <v>6</v>
      </c>
      <c r="B30" s="34" t="s">
        <v>69</v>
      </c>
      <c r="C30" s="34" t="s">
        <v>82</v>
      </c>
      <c r="D30" s="19"/>
      <c r="E30" s="19"/>
      <c r="F30" s="20">
        <v>5</v>
      </c>
      <c r="G30" s="28">
        <v>675</v>
      </c>
      <c r="H30" s="21">
        <f>675*12</f>
        <v>8100</v>
      </c>
      <c r="I30" s="28">
        <v>675</v>
      </c>
      <c r="J30" s="21">
        <v>354</v>
      </c>
      <c r="K30" s="21">
        <v>0</v>
      </c>
      <c r="L30" s="21">
        <v>0</v>
      </c>
      <c r="M30" s="21">
        <v>0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78" s="1" customFormat="1" ht="15">
      <c r="A31" s="7">
        <v>7</v>
      </c>
      <c r="B31" s="34" t="s">
        <v>70</v>
      </c>
      <c r="C31" s="34" t="s">
        <v>82</v>
      </c>
      <c r="D31" s="19"/>
      <c r="E31" s="19"/>
      <c r="F31" s="20">
        <v>8</v>
      </c>
      <c r="G31" s="28">
        <v>901</v>
      </c>
      <c r="H31" s="21">
        <f>901*12</f>
        <v>10812</v>
      </c>
      <c r="I31" s="28">
        <v>901</v>
      </c>
      <c r="J31" s="21">
        <v>354</v>
      </c>
      <c r="K31" s="21">
        <v>0</v>
      </c>
      <c r="L31" s="21">
        <v>0</v>
      </c>
      <c r="M31" s="21">
        <v>0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78" s="1" customFormat="1" ht="15">
      <c r="A32" s="7">
        <v>8</v>
      </c>
      <c r="B32" s="34" t="s">
        <v>94</v>
      </c>
      <c r="C32" s="34" t="s">
        <v>95</v>
      </c>
      <c r="D32" s="19"/>
      <c r="E32" s="19"/>
      <c r="F32" s="20"/>
      <c r="G32" s="28"/>
      <c r="H32" s="21"/>
      <c r="I32" s="28"/>
      <c r="J32" s="21"/>
      <c r="K32" s="21"/>
      <c r="L32" s="21"/>
      <c r="M32" s="21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78" s="1" customFormat="1" ht="15">
      <c r="A33" s="7">
        <v>9</v>
      </c>
      <c r="B33" s="34" t="s">
        <v>71</v>
      </c>
      <c r="C33" s="34" t="s">
        <v>82</v>
      </c>
      <c r="D33" s="19"/>
      <c r="E33" s="19"/>
      <c r="F33" s="20">
        <v>4</v>
      </c>
      <c r="G33" s="28">
        <v>733</v>
      </c>
      <c r="H33" s="21">
        <f>733*12</f>
        <v>8796</v>
      </c>
      <c r="I33" s="28">
        <v>733</v>
      </c>
      <c r="J33" s="21">
        <v>354</v>
      </c>
      <c r="K33" s="21">
        <v>0</v>
      </c>
      <c r="L33" s="21">
        <v>0</v>
      </c>
      <c r="M33" s="21">
        <v>0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78" s="1" customFormat="1" ht="15">
      <c r="A34" s="7">
        <v>10</v>
      </c>
      <c r="B34" s="34" t="s">
        <v>72</v>
      </c>
      <c r="C34" s="34" t="s">
        <v>82</v>
      </c>
      <c r="D34" s="19"/>
      <c r="E34" s="19"/>
      <c r="F34" s="20">
        <v>8</v>
      </c>
      <c r="G34" s="28">
        <v>901</v>
      </c>
      <c r="H34" s="21">
        <f>901*12</f>
        <v>10812</v>
      </c>
      <c r="I34" s="28">
        <v>901</v>
      </c>
      <c r="J34" s="21">
        <v>354</v>
      </c>
      <c r="K34" s="21">
        <v>0</v>
      </c>
      <c r="L34" s="21">
        <v>0</v>
      </c>
      <c r="M34" s="21">
        <v>0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</row>
    <row r="35" spans="1:78" s="1" customFormat="1" ht="15">
      <c r="A35" s="7">
        <v>11</v>
      </c>
      <c r="B35" s="34" t="s">
        <v>73</v>
      </c>
      <c r="C35" s="34" t="s">
        <v>82</v>
      </c>
      <c r="D35" s="19"/>
      <c r="E35" s="19"/>
      <c r="F35" s="20">
        <v>5</v>
      </c>
      <c r="G35" s="28">
        <v>675</v>
      </c>
      <c r="H35" s="21">
        <f>675*12</f>
        <v>8100</v>
      </c>
      <c r="I35" s="28">
        <v>675</v>
      </c>
      <c r="J35" s="21">
        <v>354</v>
      </c>
      <c r="K35" s="21">
        <v>0</v>
      </c>
      <c r="L35" s="21">
        <v>0</v>
      </c>
      <c r="M35" s="21">
        <v>0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</row>
    <row r="36" spans="1:78" s="1" customFormat="1" ht="15">
      <c r="A36" s="7">
        <v>12</v>
      </c>
      <c r="B36" s="34" t="s">
        <v>74</v>
      </c>
      <c r="C36" s="34" t="s">
        <v>82</v>
      </c>
      <c r="D36" s="19"/>
      <c r="E36" s="19"/>
      <c r="F36" s="20">
        <v>8</v>
      </c>
      <c r="G36" s="28">
        <v>901</v>
      </c>
      <c r="H36" s="21">
        <f>901*12</f>
        <v>10812</v>
      </c>
      <c r="I36" s="28">
        <v>901</v>
      </c>
      <c r="J36" s="21">
        <v>354</v>
      </c>
      <c r="K36" s="21">
        <v>0</v>
      </c>
      <c r="L36" s="21">
        <v>0</v>
      </c>
      <c r="M36" s="21">
        <v>0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</row>
    <row r="37" spans="1:78" s="1" customFormat="1" ht="27" customHeight="1">
      <c r="A37" s="7">
        <v>13</v>
      </c>
      <c r="B37" s="34" t="s">
        <v>75</v>
      </c>
      <c r="C37" s="35" t="s">
        <v>84</v>
      </c>
      <c r="D37" s="19"/>
      <c r="E37" s="19"/>
      <c r="F37" s="20">
        <v>7</v>
      </c>
      <c r="G37" s="28">
        <v>817</v>
      </c>
      <c r="H37" s="21">
        <f>817*12</f>
        <v>9804</v>
      </c>
      <c r="I37" s="28">
        <v>817</v>
      </c>
      <c r="J37" s="21">
        <v>354</v>
      </c>
      <c r="K37" s="21">
        <v>0</v>
      </c>
      <c r="L37" s="21">
        <v>0</v>
      </c>
      <c r="M37" s="21">
        <v>0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</row>
    <row r="38" spans="1:78" s="1" customFormat="1" ht="15">
      <c r="A38" s="7">
        <v>14</v>
      </c>
      <c r="B38" s="34" t="s">
        <v>76</v>
      </c>
      <c r="C38" s="34" t="s">
        <v>85</v>
      </c>
      <c r="D38" s="19"/>
      <c r="E38" s="19"/>
      <c r="F38" s="20" t="s">
        <v>87</v>
      </c>
      <c r="G38" s="28">
        <v>585</v>
      </c>
      <c r="H38" s="21">
        <f>585*12</f>
        <v>7020</v>
      </c>
      <c r="I38" s="28">
        <v>585</v>
      </c>
      <c r="J38" s="21">
        <v>354</v>
      </c>
      <c r="K38" s="21">
        <v>0</v>
      </c>
      <c r="L38" s="21">
        <v>0</v>
      </c>
      <c r="M38" s="21">
        <v>0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78" s="1" customFormat="1" ht="15">
      <c r="A39" s="7">
        <v>15</v>
      </c>
      <c r="B39" s="34" t="s">
        <v>77</v>
      </c>
      <c r="C39" s="34" t="s">
        <v>82</v>
      </c>
      <c r="D39" s="19"/>
      <c r="E39" s="19"/>
      <c r="F39" s="20">
        <v>8</v>
      </c>
      <c r="G39" s="28">
        <v>901</v>
      </c>
      <c r="H39" s="21">
        <f>901*12</f>
        <v>10812</v>
      </c>
      <c r="I39" s="28">
        <v>901</v>
      </c>
      <c r="J39" s="21">
        <v>354</v>
      </c>
      <c r="K39" s="21">
        <v>0</v>
      </c>
      <c r="L39" s="21">
        <v>0</v>
      </c>
      <c r="M39" s="21">
        <v>0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78" s="1" customFormat="1" ht="15">
      <c r="A40" s="7">
        <v>16</v>
      </c>
      <c r="B40" s="34" t="s">
        <v>78</v>
      </c>
      <c r="C40" s="34" t="s">
        <v>82</v>
      </c>
      <c r="D40" s="19"/>
      <c r="E40" s="19"/>
      <c r="F40" s="20">
        <v>8</v>
      </c>
      <c r="G40" s="28">
        <v>901</v>
      </c>
      <c r="H40" s="21">
        <f>901*12</f>
        <v>10812</v>
      </c>
      <c r="I40" s="28">
        <v>901</v>
      </c>
      <c r="J40" s="21">
        <v>354</v>
      </c>
      <c r="K40" s="21">
        <v>0</v>
      </c>
      <c r="L40" s="21">
        <v>0</v>
      </c>
      <c r="M40" s="21">
        <v>0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78" s="1" customFormat="1" ht="15">
      <c r="A41" s="7">
        <v>17</v>
      </c>
      <c r="B41" s="34" t="s">
        <v>79</v>
      </c>
      <c r="C41" s="34" t="s">
        <v>82</v>
      </c>
      <c r="D41" s="19"/>
      <c r="E41" s="19"/>
      <c r="F41" s="20">
        <v>5</v>
      </c>
      <c r="G41" s="28">
        <v>675</v>
      </c>
      <c r="H41" s="21">
        <f>675*12</f>
        <v>8100</v>
      </c>
      <c r="I41" s="28">
        <v>675</v>
      </c>
      <c r="J41" s="21">
        <v>354</v>
      </c>
      <c r="K41" s="21">
        <v>0</v>
      </c>
      <c r="L41" s="21">
        <v>0</v>
      </c>
      <c r="M41" s="21">
        <v>0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78" s="1" customFormat="1" ht="15">
      <c r="A42" s="7">
        <v>18</v>
      </c>
      <c r="B42" s="34" t="s">
        <v>80</v>
      </c>
      <c r="C42" s="34" t="s">
        <v>82</v>
      </c>
      <c r="D42" s="19"/>
      <c r="E42" s="19"/>
      <c r="F42" s="20" t="s">
        <v>86</v>
      </c>
      <c r="G42" s="28">
        <v>733</v>
      </c>
      <c r="H42" s="21">
        <f>733*12</f>
        <v>8796</v>
      </c>
      <c r="I42" s="28">
        <v>733</v>
      </c>
      <c r="J42" s="21">
        <v>354</v>
      </c>
      <c r="K42" s="21">
        <v>0</v>
      </c>
      <c r="L42" s="21">
        <v>0</v>
      </c>
      <c r="M42" s="21">
        <v>0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78" s="1" customFormat="1" ht="23.25" customHeight="1">
      <c r="A43" s="7">
        <v>19</v>
      </c>
      <c r="B43" s="34" t="s">
        <v>88</v>
      </c>
      <c r="C43" s="18" t="s">
        <v>89</v>
      </c>
      <c r="D43" s="19"/>
      <c r="E43" s="19"/>
      <c r="F43" s="20">
        <v>8</v>
      </c>
      <c r="G43" s="21">
        <v>901</v>
      </c>
      <c r="H43" s="21">
        <f>901*12</f>
        <v>10812</v>
      </c>
      <c r="I43" s="21">
        <v>901</v>
      </c>
      <c r="J43" s="21">
        <v>354</v>
      </c>
      <c r="K43" s="21">
        <v>0</v>
      </c>
      <c r="L43" s="21">
        <v>0</v>
      </c>
      <c r="M43" s="21">
        <v>0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78" s="1" customFormat="1" ht="15">
      <c r="A44" s="7">
        <v>20</v>
      </c>
      <c r="B44" s="34" t="s">
        <v>90</v>
      </c>
      <c r="C44" s="18" t="s">
        <v>91</v>
      </c>
      <c r="D44" s="19"/>
      <c r="E44" s="19"/>
      <c r="F44" s="20">
        <v>8</v>
      </c>
      <c r="G44" s="21">
        <v>901</v>
      </c>
      <c r="H44" s="21">
        <f>901*12</f>
        <v>10812</v>
      </c>
      <c r="I44" s="21">
        <v>901</v>
      </c>
      <c r="J44" s="21">
        <v>354</v>
      </c>
      <c r="K44" s="21">
        <v>0</v>
      </c>
      <c r="L44" s="21">
        <v>0</v>
      </c>
      <c r="M44" s="21">
        <v>0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78" s="1" customFormat="1" ht="15">
      <c r="A45" s="7">
        <v>21</v>
      </c>
      <c r="B45" s="34" t="s">
        <v>92</v>
      </c>
      <c r="C45" s="18" t="s">
        <v>91</v>
      </c>
      <c r="D45" s="19"/>
      <c r="E45" s="19"/>
      <c r="F45" s="20">
        <v>8</v>
      </c>
      <c r="G45" s="21">
        <v>901</v>
      </c>
      <c r="H45" s="21">
        <f>901*12</f>
        <v>10812</v>
      </c>
      <c r="I45" s="21">
        <v>901</v>
      </c>
      <c r="J45" s="21">
        <v>354</v>
      </c>
      <c r="K45" s="21">
        <v>0</v>
      </c>
      <c r="L45" s="21">
        <v>0</v>
      </c>
      <c r="M45" s="21">
        <v>0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78" s="1" customFormat="1" ht="15">
      <c r="A46" s="7">
        <v>22</v>
      </c>
      <c r="B46" s="34" t="s">
        <v>93</v>
      </c>
      <c r="C46" s="18" t="s">
        <v>91</v>
      </c>
      <c r="D46" s="19"/>
      <c r="E46" s="19"/>
      <c r="F46" s="20">
        <v>8</v>
      </c>
      <c r="G46" s="21">
        <v>901</v>
      </c>
      <c r="H46" s="21">
        <f>901*12</f>
        <v>10812</v>
      </c>
      <c r="I46" s="21">
        <v>901</v>
      </c>
      <c r="J46" s="21">
        <v>354</v>
      </c>
      <c r="K46" s="21">
        <v>0</v>
      </c>
      <c r="L46" s="21">
        <v>0</v>
      </c>
      <c r="M46" s="21">
        <v>0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78" s="1" customFormat="1" ht="15">
      <c r="A47" s="7">
        <v>23</v>
      </c>
      <c r="B47" s="34"/>
      <c r="C47" s="18"/>
      <c r="D47" s="19"/>
      <c r="E47" s="19"/>
      <c r="F47" s="20"/>
      <c r="G47" s="21"/>
      <c r="H47" s="21"/>
      <c r="I47" s="21"/>
      <c r="J47" s="21"/>
      <c r="K47" s="21"/>
      <c r="L47" s="21"/>
      <c r="M47" s="21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78" s="1" customFormat="1" ht="15">
      <c r="A48" s="7">
        <v>24</v>
      </c>
      <c r="B48" s="34"/>
      <c r="C48" s="18"/>
      <c r="D48" s="18"/>
      <c r="E48" s="18"/>
      <c r="F48" s="20" t="s">
        <v>39</v>
      </c>
      <c r="G48" s="21"/>
      <c r="H48" s="21"/>
      <c r="I48" s="21"/>
      <c r="J48" s="21"/>
      <c r="K48" s="21"/>
      <c r="L48" s="21"/>
      <c r="M48" s="21">
        <v>0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78" s="1" customFormat="1" ht="15">
      <c r="A49" s="49" t="s">
        <v>16</v>
      </c>
      <c r="B49" s="50"/>
      <c r="C49" s="51"/>
      <c r="D49" s="10"/>
      <c r="E49" s="10"/>
      <c r="F49" s="10"/>
      <c r="G49" s="11">
        <v>0</v>
      </c>
      <c r="H49" s="11">
        <v>0</v>
      </c>
      <c r="I49" s="11">
        <v>0</v>
      </c>
      <c r="J49" s="12">
        <v>0</v>
      </c>
      <c r="K49" s="13">
        <v>0</v>
      </c>
      <c r="L49" s="14">
        <v>0</v>
      </c>
      <c r="M49" s="11">
        <v>0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78" ht="15">
      <c r="A50" s="36">
        <v>0</v>
      </c>
      <c r="B50" s="37"/>
      <c r="C50" s="37"/>
      <c r="D50" s="37"/>
      <c r="E50" s="37"/>
      <c r="F50" s="37"/>
      <c r="G50" s="37"/>
      <c r="H50" s="37"/>
      <c r="I50" s="38"/>
      <c r="J50" s="39" t="s">
        <v>25</v>
      </c>
      <c r="K50" s="40"/>
      <c r="L50" s="40"/>
      <c r="M50" s="41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</row>
    <row r="51" spans="1:78" ht="24" customHeight="1">
      <c r="A51" s="36" t="s">
        <v>3</v>
      </c>
      <c r="B51" s="37"/>
      <c r="C51" s="37"/>
      <c r="D51" s="37"/>
      <c r="E51" s="37"/>
      <c r="F51" s="37"/>
      <c r="G51" s="37"/>
      <c r="H51" s="37"/>
      <c r="I51" s="38"/>
      <c r="J51" s="39" t="s">
        <v>4</v>
      </c>
      <c r="K51" s="40"/>
      <c r="L51" s="40"/>
      <c r="M51" s="41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</row>
    <row r="52" spans="1:14" ht="39" customHeight="1">
      <c r="A52" s="36" t="s">
        <v>2</v>
      </c>
      <c r="B52" s="37"/>
      <c r="C52" s="37"/>
      <c r="D52" s="37"/>
      <c r="E52" s="37"/>
      <c r="F52" s="37"/>
      <c r="G52" s="37"/>
      <c r="H52" s="37"/>
      <c r="I52" s="38"/>
      <c r="J52" s="42" t="s">
        <v>19</v>
      </c>
      <c r="K52" s="43"/>
      <c r="L52" s="43"/>
      <c r="M52" s="44"/>
      <c r="N52" s="1"/>
    </row>
    <row r="53" spans="1:14" ht="15">
      <c r="A53" s="36" t="s">
        <v>7</v>
      </c>
      <c r="B53" s="37"/>
      <c r="C53" s="37"/>
      <c r="D53" s="37"/>
      <c r="E53" s="37"/>
      <c r="F53" s="37"/>
      <c r="G53" s="37"/>
      <c r="H53" s="37"/>
      <c r="I53" s="38"/>
      <c r="J53" s="39" t="s">
        <v>96</v>
      </c>
      <c r="K53" s="40"/>
      <c r="L53" s="40"/>
      <c r="M53" s="41"/>
      <c r="N53" s="1"/>
    </row>
    <row r="54" spans="1:14" ht="15">
      <c r="A54" s="36" t="s">
        <v>0</v>
      </c>
      <c r="B54" s="37"/>
      <c r="C54" s="37"/>
      <c r="D54" s="37"/>
      <c r="E54" s="37"/>
      <c r="F54" s="37"/>
      <c r="G54" s="37"/>
      <c r="H54" s="37"/>
      <c r="I54" s="38"/>
      <c r="J54" s="54" t="s">
        <v>98</v>
      </c>
      <c r="K54" s="45"/>
      <c r="L54" s="45"/>
      <c r="M54" s="46"/>
      <c r="N54" s="1"/>
    </row>
    <row r="55" spans="1:14" ht="15">
      <c r="A55" s="36" t="s">
        <v>1</v>
      </c>
      <c r="B55" s="37"/>
      <c r="C55" s="37"/>
      <c r="D55" s="37"/>
      <c r="E55" s="37"/>
      <c r="F55" s="37"/>
      <c r="G55" s="37"/>
      <c r="H55" s="37"/>
      <c r="I55" s="38"/>
      <c r="J55" s="39" t="s">
        <v>97</v>
      </c>
      <c r="K55" s="40"/>
      <c r="L55" s="40"/>
      <c r="M55" s="41"/>
      <c r="N55" s="1"/>
    </row>
    <row r="56" spans="1:14" ht="15">
      <c r="A56" s="2"/>
      <c r="B56" s="2"/>
      <c r="C56" s="15"/>
      <c r="D56" s="15"/>
      <c r="E56" s="15"/>
      <c r="F56" s="15"/>
      <c r="G56" s="15"/>
      <c r="H56" s="16"/>
      <c r="I56" s="16"/>
      <c r="J56" s="16"/>
      <c r="K56" s="16"/>
      <c r="L56" s="16"/>
      <c r="M56" s="16"/>
      <c r="N56" s="1"/>
    </row>
    <row r="57" spans="1:13" s="1" customFormat="1" ht="15">
      <c r="A57" s="17"/>
      <c r="B57" s="17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 spans="1:13" s="1" customFormat="1" ht="1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s="1" customFormat="1" ht="1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</row>
    <row r="60" spans="1:13" s="1" customFormat="1" ht="1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</row>
    <row r="61" spans="1:13" s="1" customFormat="1" ht="1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</row>
    <row r="62" spans="1:13" s="1" customFormat="1" ht="1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</row>
    <row r="63" spans="1:13" s="1" customFormat="1" ht="1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</row>
    <row r="64" spans="1:13" s="1" customFormat="1" ht="1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</row>
    <row r="65" spans="1:13" s="1" customFormat="1" ht="1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spans="1:13" s="1" customFormat="1" ht="1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</row>
    <row r="67" spans="1:13" s="1" customFormat="1" ht="1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</row>
    <row r="68" spans="1:13" s="1" customFormat="1" ht="1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</row>
    <row r="69" spans="1:13" s="1" customFormat="1" ht="1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</row>
    <row r="70" spans="1:13" s="1" customFormat="1" ht="1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</row>
    <row r="71" spans="1:13" s="1" customFormat="1" ht="1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3" s="1" customFormat="1" ht="1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1:13" s="1" customFormat="1" ht="1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</row>
    <row r="74" spans="1:13" s="1" customFormat="1" ht="1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s="1" customFormat="1" ht="1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</row>
    <row r="76" spans="1:13" s="1" customFormat="1" ht="1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</row>
    <row r="77" spans="1:13" s="1" customFormat="1" ht="1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</row>
    <row r="78" spans="1:13" s="1" customFormat="1" ht="1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</row>
    <row r="79" spans="1:13" s="1" customFormat="1" ht="1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</row>
    <row r="80" spans="1:13" s="1" customFormat="1" ht="1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</row>
    <row r="81" spans="1:13" s="1" customFormat="1" ht="1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</row>
    <row r="82" spans="1:13" s="1" customFormat="1" ht="1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</row>
    <row r="83" spans="1:13" s="1" customFormat="1" ht="1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3" s="1" customFormat="1" ht="1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</row>
    <row r="85" spans="1:13" s="1" customFormat="1" ht="1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1:13" s="1" customFormat="1" ht="1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</row>
    <row r="87" spans="1:13" s="1" customFormat="1" ht="1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</row>
    <row r="88" spans="1:13" s="1" customFormat="1" ht="1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</row>
    <row r="89" spans="1:13" s="1" customFormat="1" ht="1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</row>
    <row r="90" spans="1:13" s="1" customFormat="1" ht="1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s="1" customFormat="1" ht="1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s="1" customFormat="1" ht="1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 s="1" customFormat="1" ht="1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</row>
    <row r="94" spans="1:13" s="1" customFormat="1" ht="1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</row>
    <row r="95" spans="1:13" s="1" customFormat="1" ht="1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</row>
    <row r="96" spans="1:13" s="1" customFormat="1" ht="1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</row>
    <row r="97" spans="1:13" s="1" customFormat="1" ht="1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</row>
    <row r="98" spans="1:13" s="1" customFormat="1" ht="1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</row>
    <row r="99" spans="1:13" s="1" customFormat="1" ht="1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</row>
    <row r="100" spans="1:13" s="1" customFormat="1" ht="1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1:13" s="1" customFormat="1" ht="1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1:13" s="1" customFormat="1" ht="1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</row>
    <row r="103" spans="1:13" s="1" customFormat="1" ht="1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1:13" s="1" customFormat="1" ht="1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</row>
    <row r="105" spans="1:13" s="1" customFormat="1" ht="1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</row>
    <row r="106" spans="1:13" s="1" customFormat="1" ht="1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s="1" customFormat="1" ht="1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</row>
    <row r="108" spans="1:13" s="1" customFormat="1" ht="1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1:13" s="1" customFormat="1" ht="1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</row>
    <row r="110" spans="1:13" s="1" customFormat="1" ht="1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</row>
    <row r="111" spans="1:13" s="1" customFormat="1" ht="1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</row>
    <row r="112" spans="1:13" s="1" customFormat="1" ht="1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</row>
    <row r="113" spans="1:13" s="1" customFormat="1" ht="1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</row>
    <row r="114" spans="1:13" s="1" customFormat="1" ht="1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1:13" s="1" customFormat="1" ht="1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1:13" s="1" customFormat="1" ht="1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</row>
    <row r="117" spans="1:13" s="1" customFormat="1" ht="1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</row>
    <row r="118" spans="1:13" s="1" customFormat="1" ht="1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</row>
    <row r="119" spans="1:13" s="1" customFormat="1" ht="1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</row>
    <row r="120" spans="1:13" s="1" customFormat="1" ht="1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</row>
    <row r="121" spans="1:13" s="1" customFormat="1" ht="1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</row>
    <row r="122" spans="1:13" s="1" customFormat="1" ht="1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s="1" customFormat="1" ht="1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</row>
    <row r="124" spans="1:13" s="1" customFormat="1" ht="1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</row>
    <row r="125" spans="1:13" s="1" customFormat="1" ht="1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</row>
    <row r="126" spans="1:13" s="1" customFormat="1" ht="1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</row>
    <row r="127" spans="1:13" s="1" customFormat="1" ht="1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</row>
    <row r="128" spans="1:13" s="1" customFormat="1" ht="1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</row>
    <row r="129" spans="1:13" s="1" customFormat="1" ht="1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</row>
    <row r="130" spans="1:13" s="1" customFormat="1" ht="1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</row>
    <row r="131" spans="1:13" s="1" customFormat="1" ht="1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</row>
    <row r="132" spans="1:13" s="1" customFormat="1" ht="1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</row>
    <row r="133" spans="1:13" s="1" customFormat="1" ht="1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</row>
    <row r="134" spans="1:13" s="1" customFormat="1" ht="1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</row>
    <row r="135" spans="1:13" s="1" customFormat="1" ht="1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</row>
    <row r="136" spans="1:13" s="1" customFormat="1" ht="1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</row>
    <row r="137" spans="1:13" s="1" customFormat="1" ht="1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</row>
    <row r="138" spans="1:13" s="1" customFormat="1" ht="1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1:13" s="1" customFormat="1" ht="1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</row>
    <row r="140" spans="1:13" s="1" customFormat="1" ht="1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</row>
    <row r="141" spans="1:13" s="1" customFormat="1" ht="1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</row>
    <row r="142" spans="1:13" s="1" customFormat="1" ht="1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</row>
    <row r="143" spans="1:13" s="1" customFormat="1" ht="1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</row>
    <row r="144" spans="1:13" s="1" customFormat="1" ht="1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</row>
    <row r="145" spans="1:13" s="1" customFormat="1" ht="1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</row>
    <row r="146" spans="1:13" s="1" customFormat="1" ht="1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</row>
    <row r="147" spans="1:13" s="1" customFormat="1" ht="1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</row>
    <row r="148" spans="1:13" s="1" customFormat="1" ht="1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</row>
    <row r="149" spans="1:13" s="1" customFormat="1" ht="1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</row>
    <row r="150" spans="1:13" s="1" customFormat="1" ht="1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</row>
    <row r="151" spans="1:13" s="1" customFormat="1" ht="1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</row>
    <row r="152" spans="1:13" s="1" customFormat="1" ht="1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</row>
    <row r="153" spans="1:13" s="1" customFormat="1" ht="1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</row>
    <row r="154" spans="1:13" s="1" customFormat="1" ht="1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</row>
    <row r="155" spans="1:13" s="1" customFormat="1" ht="1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</row>
    <row r="156" spans="1:13" s="1" customFormat="1" ht="1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</row>
    <row r="157" spans="1:13" s="1" customFormat="1" ht="1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</row>
    <row r="158" spans="1:13" s="1" customFormat="1" ht="1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</row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</sheetData>
  <sheetProtection/>
  <mergeCells count="17">
    <mergeCell ref="A2:M2"/>
    <mergeCell ref="A1:M1"/>
    <mergeCell ref="I3:M3"/>
    <mergeCell ref="A50:I50"/>
    <mergeCell ref="A51:I51"/>
    <mergeCell ref="A49:C49"/>
    <mergeCell ref="A3:H3"/>
    <mergeCell ref="A54:I54"/>
    <mergeCell ref="A55:I55"/>
    <mergeCell ref="J50:M50"/>
    <mergeCell ref="J51:M51"/>
    <mergeCell ref="J52:M52"/>
    <mergeCell ref="J53:M53"/>
    <mergeCell ref="J54:M54"/>
    <mergeCell ref="J55:M55"/>
    <mergeCell ref="A52:I52"/>
    <mergeCell ref="A53:I53"/>
  </mergeCells>
  <hyperlinks>
    <hyperlink ref="J54" r:id="rId1" display="silvitago1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8" sqref="M8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DEPROSUREP</cp:lastModifiedBy>
  <cp:lastPrinted>2014-02-05T20:35:46Z</cp:lastPrinted>
  <dcterms:created xsi:type="dcterms:W3CDTF">2011-04-19T14:26:13Z</dcterms:created>
  <dcterms:modified xsi:type="dcterms:W3CDTF">2016-01-11T16:53:15Z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